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20" windowWidth="19440" windowHeight="7995" firstSheet="1" activeTab="3"/>
  </bookViews>
  <sheets>
    <sheet name="DT" sheetId="2" state="hidden" r:id="rId1"/>
    <sheet name="grafico totale giornata" sheetId="3" r:id="rId2"/>
    <sheet name="PT" sheetId="4" state="hidden" r:id="rId3"/>
    <sheet name="grafico PT" sheetId="6" r:id="rId4"/>
  </sheets>
  <calcPr calcId="125725"/>
</workbook>
</file>

<file path=xl/calcChain.xml><?xml version="1.0" encoding="utf-8"?>
<calcChain xmlns="http://schemas.openxmlformats.org/spreadsheetml/2006/main">
  <c r="D52" i="4"/>
  <c r="D51"/>
  <c r="D50"/>
  <c r="D49"/>
  <c r="D45"/>
  <c r="D44"/>
  <c r="D43"/>
  <c r="D42"/>
  <c r="D41"/>
  <c r="D37"/>
  <c r="D36"/>
  <c r="D35"/>
  <c r="D34"/>
  <c r="D33"/>
  <c r="D29"/>
  <c r="D28"/>
  <c r="D27"/>
  <c r="D26"/>
  <c r="D25"/>
  <c r="D21"/>
  <c r="D20"/>
  <c r="D19"/>
  <c r="D18"/>
  <c r="D14"/>
  <c r="D13"/>
  <c r="D12"/>
  <c r="D11"/>
  <c r="D10"/>
  <c r="D6"/>
  <c r="D5"/>
  <c r="D4"/>
  <c r="D3"/>
  <c r="D2"/>
  <c r="C52" i="2"/>
  <c r="C46"/>
  <c r="D46" s="1"/>
  <c r="C38"/>
  <c r="D38" s="1"/>
  <c r="C30"/>
  <c r="D30" s="1"/>
  <c r="C23"/>
  <c r="D23" s="1"/>
  <c r="C16"/>
  <c r="D16" s="1"/>
  <c r="C7"/>
  <c r="D7" s="1"/>
  <c r="D52"/>
  <c r="D51"/>
  <c r="D50"/>
  <c r="D49"/>
  <c r="D48"/>
  <c r="D45"/>
  <c r="D44"/>
  <c r="D43"/>
  <c r="D42"/>
  <c r="D41"/>
  <c r="D40"/>
  <c r="D37"/>
  <c r="D36"/>
  <c r="D35"/>
  <c r="D34"/>
  <c r="D33"/>
  <c r="D32"/>
  <c r="D29"/>
  <c r="D28"/>
  <c r="D27"/>
  <c r="D26"/>
  <c r="D25"/>
  <c r="D22"/>
  <c r="D21"/>
  <c r="D20"/>
  <c r="D19"/>
  <c r="D18"/>
  <c r="D15"/>
  <c r="D14"/>
  <c r="D13"/>
  <c r="D12"/>
  <c r="D11"/>
  <c r="D10"/>
  <c r="D6"/>
  <c r="D5"/>
  <c r="D4"/>
  <c r="D3"/>
  <c r="D2"/>
</calcChain>
</file>

<file path=xl/sharedStrings.xml><?xml version="1.0" encoding="utf-8"?>
<sst xmlns="http://schemas.openxmlformats.org/spreadsheetml/2006/main" count="202" uniqueCount="22">
  <si>
    <t>Espr1</t>
  </si>
  <si>
    <t>CCRETETEL</t>
  </si>
  <si>
    <t>MACROTIPOLOGIA</t>
  </si>
  <si>
    <t>C5</t>
  </si>
  <si>
    <t>DIRITTI</t>
  </si>
  <si>
    <t>FICTION AUTOPRODOTTA</t>
  </si>
  <si>
    <t>INTRATTENIMENTO</t>
  </si>
  <si>
    <t>NEWS</t>
  </si>
  <si>
    <t>PUBBLICITA'</t>
  </si>
  <si>
    <t>SPORT</t>
  </si>
  <si>
    <t>I1</t>
  </si>
  <si>
    <t>CARTOON</t>
  </si>
  <si>
    <t>MC</t>
  </si>
  <si>
    <t>N1</t>
  </si>
  <si>
    <t>N2</t>
  </si>
  <si>
    <t>N3</t>
  </si>
  <si>
    <t>R4</t>
  </si>
  <si>
    <t>ALTRO</t>
  </si>
  <si>
    <t>R1</t>
  </si>
  <si>
    <t>R2</t>
  </si>
  <si>
    <t>R3</t>
  </si>
  <si>
    <t>LA7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</si>
</sst>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0" fontId="0" fillId="0" borderId="0" xfId="0" applyNumberFormat="1"/>
    <xf numFmtId="2" fontId="0" fillId="0" borderId="0" xfId="0" applyNumberFormat="1"/>
    <xf numFmtId="1" fontId="0" fillId="0" borderId="0" xfId="0" applyNumberFormat="1"/>
    <xf numFmtId="9" fontId="0" fillId="0" borderId="0" xfId="0" applyNumberFormat="1"/>
    <xf numFmtId="9" fontId="0" fillId="0" borderId="1" xfId="0" applyNumberFormat="1" applyBorder="1"/>
    <xf numFmtId="1" fontId="0" fillId="0" borderId="1" xfId="0" applyNumberForma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1.3153962374583038E-2"/>
          <c:y val="0.10683758886237485"/>
          <c:w val="0.79575474460692253"/>
          <c:h val="0.82681643670226157"/>
        </c:manualLayout>
      </c:layout>
      <c:barChart>
        <c:barDir val="col"/>
        <c:grouping val="percentStacked"/>
        <c:ser>
          <c:idx val="6"/>
          <c:order val="0"/>
          <c:tx>
            <c:strRef>
              <c:f>DT!$N$2</c:f>
              <c:strCache>
                <c:ptCount val="1"/>
                <c:pt idx="0">
                  <c:v>PUBBLICITA'</c:v>
                </c:pt>
              </c:strCache>
            </c:strRef>
          </c:tx>
          <c:spPr>
            <a:solidFill>
              <a:srgbClr val="FF0000"/>
            </a:solidFill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DT!$G$3:$G$9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DT!$N$3:$N$9</c:f>
              <c:numCache>
                <c:formatCode>0%</c:formatCode>
                <c:ptCount val="7"/>
                <c:pt idx="0">
                  <c:v>0.22</c:v>
                </c:pt>
                <c:pt idx="1">
                  <c:v>0.22</c:v>
                </c:pt>
                <c:pt idx="2">
                  <c:v>0.23</c:v>
                </c:pt>
                <c:pt idx="3">
                  <c:v>0.08</c:v>
                </c:pt>
                <c:pt idx="4">
                  <c:v>0.05</c:v>
                </c:pt>
                <c:pt idx="5">
                  <c:v>0.06</c:v>
                </c:pt>
                <c:pt idx="6">
                  <c:v>0.16</c:v>
                </c:pt>
              </c:numCache>
            </c:numRef>
          </c:val>
        </c:ser>
        <c:ser>
          <c:idx val="5"/>
          <c:order val="1"/>
          <c:tx>
            <c:strRef>
              <c:f>DT!$M$2</c:f>
              <c:strCache>
                <c:ptCount val="1"/>
                <c:pt idx="0">
                  <c:v>FICTION AUTOPRODOTTA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Val val="1"/>
          </c:dLbls>
          <c:cat>
            <c:strRef>
              <c:f>DT!$G$3:$G$9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DT!$M$3:$M$9</c:f>
              <c:numCache>
                <c:formatCode>0%</c:formatCode>
                <c:ptCount val="7"/>
                <c:pt idx="0">
                  <c:v>0.05</c:v>
                </c:pt>
                <c:pt idx="1">
                  <c:v>0.02</c:v>
                </c:pt>
                <c:pt idx="2">
                  <c:v>0.04</c:v>
                </c:pt>
                <c:pt idx="3">
                  <c:v>0.05</c:v>
                </c:pt>
                <c:pt idx="4">
                  <c:v>0.03</c:v>
                </c:pt>
                <c:pt idx="5">
                  <c:v>0.03</c:v>
                </c:pt>
              </c:numCache>
            </c:numRef>
          </c:val>
        </c:ser>
        <c:ser>
          <c:idx val="4"/>
          <c:order val="2"/>
          <c:tx>
            <c:strRef>
              <c:f>DT!$L$2</c:f>
              <c:strCache>
                <c:ptCount val="1"/>
                <c:pt idx="0">
                  <c:v>DIRITTI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DT!$G$3:$G$9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DT!$L$3:$L$9</c:f>
              <c:numCache>
                <c:formatCode>0%</c:formatCode>
                <c:ptCount val="7"/>
                <c:pt idx="0">
                  <c:v>0.16</c:v>
                </c:pt>
                <c:pt idx="1">
                  <c:v>0.45</c:v>
                </c:pt>
                <c:pt idx="2">
                  <c:v>0.41</c:v>
                </c:pt>
                <c:pt idx="3">
                  <c:v>7.0000000000000007E-2</c:v>
                </c:pt>
                <c:pt idx="4">
                  <c:v>0.45</c:v>
                </c:pt>
                <c:pt idx="5">
                  <c:v>0.17</c:v>
                </c:pt>
                <c:pt idx="6">
                  <c:v>0.3</c:v>
                </c:pt>
              </c:numCache>
            </c:numRef>
          </c:val>
        </c:ser>
        <c:ser>
          <c:idx val="3"/>
          <c:order val="3"/>
          <c:tx>
            <c:strRef>
              <c:f>DT!$K$2</c:f>
              <c:strCache>
                <c:ptCount val="1"/>
                <c:pt idx="0">
                  <c:v>CARTOON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DT!$G$3:$G$9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DT!$K$3:$K$9</c:f>
              <c:numCache>
                <c:formatCode>0%</c:formatCode>
                <c:ptCount val="7"/>
                <c:pt idx="1">
                  <c:v>0.13</c:v>
                </c:pt>
                <c:pt idx="4">
                  <c:v>0.01</c:v>
                </c:pt>
              </c:numCache>
            </c:numRef>
          </c:val>
        </c:ser>
        <c:ser>
          <c:idx val="2"/>
          <c:order val="4"/>
          <c:tx>
            <c:strRef>
              <c:f>DT!$J$2</c:f>
              <c:strCache>
                <c:ptCount val="1"/>
                <c:pt idx="0">
                  <c:v>INTRATTENIMENTO</c:v>
                </c:pt>
              </c:strCache>
            </c:strRef>
          </c:tx>
          <c:spPr>
            <a:solidFill>
              <a:srgbClr val="FFFF00"/>
            </a:solidFill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DT!$G$3:$G$9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DT!$J$3:$J$9</c:f>
              <c:numCache>
                <c:formatCode>0%</c:formatCode>
                <c:ptCount val="7"/>
                <c:pt idx="0">
                  <c:v>0.18</c:v>
                </c:pt>
                <c:pt idx="1">
                  <c:v>0.05</c:v>
                </c:pt>
                <c:pt idx="2">
                  <c:v>0.09</c:v>
                </c:pt>
                <c:pt idx="3">
                  <c:v>0.31</c:v>
                </c:pt>
                <c:pt idx="4">
                  <c:v>0.15</c:v>
                </c:pt>
                <c:pt idx="5">
                  <c:v>0.18</c:v>
                </c:pt>
                <c:pt idx="6">
                  <c:v>0.03</c:v>
                </c:pt>
              </c:numCache>
            </c:numRef>
          </c:val>
        </c:ser>
        <c:ser>
          <c:idx val="1"/>
          <c:order val="5"/>
          <c:tx>
            <c:strRef>
              <c:f>DT!$I$2</c:f>
              <c:strCache>
                <c:ptCount val="1"/>
                <c:pt idx="0">
                  <c:v>SPORT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DT!$G$3:$G$9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DT!$I$3:$I$9</c:f>
              <c:numCache>
                <c:formatCode>0%</c:formatCode>
                <c:ptCount val="7"/>
                <c:pt idx="0">
                  <c:v>0.01</c:v>
                </c:pt>
                <c:pt idx="1">
                  <c:v>0.06</c:v>
                </c:pt>
                <c:pt idx="3">
                  <c:v>0.01</c:v>
                </c:pt>
                <c:pt idx="4">
                  <c:v>0.08</c:v>
                </c:pt>
                <c:pt idx="5">
                  <c:v>0.01</c:v>
                </c:pt>
              </c:numCache>
            </c:numRef>
          </c:val>
        </c:ser>
        <c:ser>
          <c:idx val="0"/>
          <c:order val="6"/>
          <c:tx>
            <c:strRef>
              <c:f>DT!$H$2</c:f>
              <c:strCache>
                <c:ptCount val="1"/>
                <c:pt idx="0">
                  <c:v>NEWS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dLbls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DT!$G$3:$G$9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DT!$H$3:$H$9</c:f>
              <c:numCache>
                <c:formatCode>0%</c:formatCode>
                <c:ptCount val="7"/>
                <c:pt idx="0">
                  <c:v>0.38</c:v>
                </c:pt>
                <c:pt idx="1">
                  <c:v>7.0000000000000007E-2</c:v>
                </c:pt>
                <c:pt idx="2">
                  <c:v>0.23</c:v>
                </c:pt>
                <c:pt idx="3">
                  <c:v>0.48</c:v>
                </c:pt>
                <c:pt idx="4">
                  <c:v>0.23</c:v>
                </c:pt>
                <c:pt idx="5">
                  <c:v>0.55000000000000004</c:v>
                </c:pt>
                <c:pt idx="6">
                  <c:v>0.51</c:v>
                </c:pt>
              </c:numCache>
            </c:numRef>
          </c:val>
        </c:ser>
        <c:overlap val="100"/>
        <c:axId val="77689984"/>
        <c:axId val="77691520"/>
      </c:barChart>
      <c:catAx>
        <c:axId val="77689984"/>
        <c:scaling>
          <c:orientation val="minMax"/>
        </c:scaling>
        <c:axPos val="b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7691520"/>
        <c:crosses val="autoZero"/>
        <c:auto val="1"/>
        <c:lblAlgn val="ctr"/>
        <c:lblOffset val="100"/>
      </c:catAx>
      <c:valAx>
        <c:axId val="77691520"/>
        <c:scaling>
          <c:orientation val="minMax"/>
        </c:scaling>
        <c:delete val="1"/>
        <c:axPos val="l"/>
        <c:majorGridlines/>
        <c:numFmt formatCode="0%" sourceLinked="1"/>
        <c:tickLblPos val="none"/>
        <c:crossAx val="77689984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1200"/>
          </a:pPr>
          <a:endParaRPr lang="it-IT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1.3153962374583038E-2"/>
          <c:y val="0.10683758886237485"/>
          <c:w val="0.79575474460692253"/>
          <c:h val="0.82681643670226157"/>
        </c:manualLayout>
      </c:layout>
      <c:barChart>
        <c:barDir val="col"/>
        <c:grouping val="percentStacked"/>
        <c:ser>
          <c:idx val="6"/>
          <c:order val="0"/>
          <c:tx>
            <c:strRef>
              <c:f>PT!$N$2</c:f>
              <c:strCache>
                <c:ptCount val="1"/>
                <c:pt idx="0">
                  <c:v>PUBBLICITA'</c:v>
                </c:pt>
              </c:strCache>
            </c:strRef>
          </c:tx>
          <c:spPr>
            <a:solidFill>
              <a:srgbClr val="FF0000"/>
            </a:solidFill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PT!$G$3:$G$9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PT!$N$3:$N$9</c:f>
              <c:numCache>
                <c:formatCode>0%</c:formatCode>
                <c:ptCount val="7"/>
                <c:pt idx="0">
                  <c:v>0.2</c:v>
                </c:pt>
                <c:pt idx="1">
                  <c:v>0.26</c:v>
                </c:pt>
                <c:pt idx="2">
                  <c:v>0.28000000000000003</c:v>
                </c:pt>
                <c:pt idx="3">
                  <c:v>0.13</c:v>
                </c:pt>
                <c:pt idx="4">
                  <c:v>0.1</c:v>
                </c:pt>
                <c:pt idx="5">
                  <c:v>0.12</c:v>
                </c:pt>
                <c:pt idx="6">
                  <c:v>0.2</c:v>
                </c:pt>
              </c:numCache>
            </c:numRef>
          </c:val>
        </c:ser>
        <c:ser>
          <c:idx val="5"/>
          <c:order val="1"/>
          <c:tx>
            <c:strRef>
              <c:f>PT!$M$2</c:f>
              <c:strCache>
                <c:ptCount val="1"/>
                <c:pt idx="0">
                  <c:v>FICTION AUTOPRODOTTA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Val val="1"/>
          </c:dLbls>
          <c:cat>
            <c:strRef>
              <c:f>PT!$G$3:$G$9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PT!$M$3:$M$9</c:f>
              <c:numCache>
                <c:formatCode>0%</c:formatCode>
                <c:ptCount val="7"/>
                <c:pt idx="0">
                  <c:v>0.06</c:v>
                </c:pt>
                <c:pt idx="3">
                  <c:v>0.14000000000000001</c:v>
                </c:pt>
                <c:pt idx="4">
                  <c:v>0.02</c:v>
                </c:pt>
                <c:pt idx="5">
                  <c:v>7.0000000000000007E-2</c:v>
                </c:pt>
              </c:numCache>
            </c:numRef>
          </c:val>
        </c:ser>
        <c:ser>
          <c:idx val="4"/>
          <c:order val="2"/>
          <c:tx>
            <c:strRef>
              <c:f>PT!$L$2</c:f>
              <c:strCache>
                <c:ptCount val="1"/>
                <c:pt idx="0">
                  <c:v>DIRITTI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PT!$G$3:$G$9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PT!$L$3:$L$9</c:f>
              <c:numCache>
                <c:formatCode>0%</c:formatCode>
                <c:ptCount val="7"/>
                <c:pt idx="0">
                  <c:v>0.19</c:v>
                </c:pt>
                <c:pt idx="1">
                  <c:v>0.57999999999999996</c:v>
                </c:pt>
                <c:pt idx="2">
                  <c:v>0.34</c:v>
                </c:pt>
                <c:pt idx="3">
                  <c:v>0.08</c:v>
                </c:pt>
                <c:pt idx="4">
                  <c:v>0.5</c:v>
                </c:pt>
                <c:pt idx="5">
                  <c:v>0.17</c:v>
                </c:pt>
                <c:pt idx="6">
                  <c:v>0.32</c:v>
                </c:pt>
              </c:numCache>
            </c:numRef>
          </c:val>
        </c:ser>
        <c:ser>
          <c:idx val="3"/>
          <c:order val="3"/>
          <c:tx>
            <c:strRef>
              <c:f>PT!$K$2</c:f>
              <c:strCache>
                <c:ptCount val="1"/>
                <c:pt idx="0">
                  <c:v>CARTOON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PT!$G$3:$G$9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PT!$K$3:$K$9</c:f>
              <c:numCache>
                <c:formatCode>0%</c:formatCode>
                <c:ptCount val="7"/>
                <c:pt idx="1">
                  <c:v>0.01</c:v>
                </c:pt>
              </c:numCache>
            </c:numRef>
          </c:val>
        </c:ser>
        <c:ser>
          <c:idx val="2"/>
          <c:order val="4"/>
          <c:tx>
            <c:strRef>
              <c:f>PT!$J$2</c:f>
              <c:strCache>
                <c:ptCount val="1"/>
                <c:pt idx="0">
                  <c:v>INTRATTENIMENTO</c:v>
                </c:pt>
              </c:strCache>
            </c:strRef>
          </c:tx>
          <c:spPr>
            <a:solidFill>
              <a:srgbClr val="FFFF00"/>
            </a:solidFill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PT!$G$3:$G$9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PT!$J$3:$J$9</c:f>
              <c:numCache>
                <c:formatCode>0%</c:formatCode>
                <c:ptCount val="7"/>
                <c:pt idx="0">
                  <c:v>0.4</c:v>
                </c:pt>
                <c:pt idx="1">
                  <c:v>0.13</c:v>
                </c:pt>
                <c:pt idx="2">
                  <c:v>0.01</c:v>
                </c:pt>
                <c:pt idx="3">
                  <c:v>0.45</c:v>
                </c:pt>
                <c:pt idx="4">
                  <c:v>0.13</c:v>
                </c:pt>
                <c:pt idx="5">
                  <c:v>0.2</c:v>
                </c:pt>
                <c:pt idx="6">
                  <c:v>7.0000000000000007E-2</c:v>
                </c:pt>
              </c:numCache>
            </c:numRef>
          </c:val>
        </c:ser>
        <c:ser>
          <c:idx val="1"/>
          <c:order val="5"/>
          <c:tx>
            <c:strRef>
              <c:f>PT!$I$2</c:f>
              <c:strCache>
                <c:ptCount val="1"/>
                <c:pt idx="0">
                  <c:v>SPORT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prstClr val="black"/>
              </a:solidFill>
            </a:ln>
          </c:spPr>
          <c:dLbls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PT!$G$3:$G$9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PT!$I$3:$I$9</c:f>
              <c:numCache>
                <c:formatCode>0%</c:formatCode>
                <c:ptCount val="7"/>
                <c:pt idx="0">
                  <c:v>0.02</c:v>
                </c:pt>
                <c:pt idx="1">
                  <c:v>0.01</c:v>
                </c:pt>
                <c:pt idx="3">
                  <c:v>0.05</c:v>
                </c:pt>
                <c:pt idx="4">
                  <c:v>7.0000000000000007E-2</c:v>
                </c:pt>
              </c:numCache>
            </c:numRef>
          </c:val>
        </c:ser>
        <c:ser>
          <c:idx val="0"/>
          <c:order val="6"/>
          <c:tx>
            <c:strRef>
              <c:f>PT!$H$2</c:f>
              <c:strCache>
                <c:ptCount val="1"/>
                <c:pt idx="0">
                  <c:v>NEWS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dLbls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PT!$G$3:$G$9</c:f>
              <c:strCache>
                <c:ptCount val="7"/>
                <c:pt idx="0">
                  <c:v>C5</c:v>
                </c:pt>
                <c:pt idx="1">
                  <c:v>I1</c:v>
                </c:pt>
                <c:pt idx="2">
                  <c:v>R4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  <c:pt idx="6">
                  <c:v>LA7</c:v>
                </c:pt>
              </c:strCache>
            </c:strRef>
          </c:cat>
          <c:val>
            <c:numRef>
              <c:f>PT!$H$3:$H$9</c:f>
              <c:numCache>
                <c:formatCode>0%</c:formatCode>
                <c:ptCount val="7"/>
                <c:pt idx="0">
                  <c:v>0.13289999999999999</c:v>
                </c:pt>
                <c:pt idx="1">
                  <c:v>0.01</c:v>
                </c:pt>
                <c:pt idx="2">
                  <c:v>0.37</c:v>
                </c:pt>
                <c:pt idx="3">
                  <c:v>0.15</c:v>
                </c:pt>
                <c:pt idx="4">
                  <c:v>0.18</c:v>
                </c:pt>
                <c:pt idx="5">
                  <c:v>0.44</c:v>
                </c:pt>
                <c:pt idx="6">
                  <c:v>0.41</c:v>
                </c:pt>
              </c:numCache>
            </c:numRef>
          </c:val>
        </c:ser>
        <c:overlap val="100"/>
        <c:axId val="79034240"/>
        <c:axId val="79035776"/>
      </c:barChart>
      <c:catAx>
        <c:axId val="79034240"/>
        <c:scaling>
          <c:orientation val="minMax"/>
        </c:scaling>
        <c:axPos val="b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9035776"/>
        <c:crosses val="autoZero"/>
        <c:auto val="1"/>
        <c:lblAlgn val="ctr"/>
        <c:lblOffset val="100"/>
      </c:catAx>
      <c:valAx>
        <c:axId val="79035776"/>
        <c:scaling>
          <c:orientation val="minMax"/>
        </c:scaling>
        <c:delete val="1"/>
        <c:axPos val="l"/>
        <c:majorGridlines/>
        <c:numFmt formatCode="0%" sourceLinked="1"/>
        <c:tickLblPos val="none"/>
        <c:crossAx val="7903424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1200"/>
          </a:pPr>
          <a:endParaRPr lang="it-IT"/>
        </a:p>
      </c:txPr>
    </c:legend>
    <c:plotVisOnly val="1"/>
  </c:chart>
  <c:printSettings>
    <c:headerFooter/>
    <c:pageMargins b="0.7480314960629928" l="0.70866141732283539" r="0.70866141732283539" t="0.7480314960629928" header="0.31496062992126039" footer="0.31496062992126039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</xdr:row>
      <xdr:rowOff>95250</xdr:rowOff>
    </xdr:from>
    <xdr:to>
      <xdr:col>17</xdr:col>
      <xdr:colOff>352424</xdr:colOff>
      <xdr:row>34</xdr:row>
      <xdr:rowOff>133351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95250</xdr:colOff>
      <xdr:row>0</xdr:row>
      <xdr:rowOff>142875</xdr:rowOff>
    </xdr:from>
    <xdr:ext cx="5758949" cy="446212"/>
    <xdr:sp macro="" textlink="">
      <xdr:nvSpPr>
        <xdr:cNvPr id="4" name="CasellaDiTesto 3"/>
        <xdr:cNvSpPr txBox="1"/>
      </xdr:nvSpPr>
      <xdr:spPr>
        <a:xfrm>
          <a:off x="95250" y="142875"/>
          <a:ext cx="5758949" cy="44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800">
              <a:latin typeface="Arial" pitchFamily="34" charset="0"/>
              <a:cs typeface="Arial" pitchFamily="34" charset="0"/>
            </a:rPr>
            <a:t>MEDIASET,</a:t>
          </a:r>
          <a:r>
            <a:rPr lang="it-IT" sz="1800" baseline="0">
              <a:latin typeface="Arial" pitchFamily="34" charset="0"/>
              <a:cs typeface="Arial" pitchFamily="34" charset="0"/>
            </a:rPr>
            <a:t> RAI, LA7: % </a:t>
          </a:r>
          <a:r>
            <a:rPr lang="it-IT" sz="1800">
              <a:latin typeface="Arial" pitchFamily="34" charset="0"/>
              <a:cs typeface="Arial" pitchFamily="34" charset="0"/>
            </a:rPr>
            <a:t>tipologie </a:t>
          </a:r>
          <a:r>
            <a:rPr lang="it-IT" sz="240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totale giornata</a:t>
          </a:r>
          <a:endParaRPr lang="it-IT" sz="1800" baseline="0">
            <a:solidFill>
              <a:schemeClr val="tx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  <xdr:oneCellAnchor>
    <xdr:from>
      <xdr:col>0</xdr:col>
      <xdr:colOff>66675</xdr:colOff>
      <xdr:row>35</xdr:row>
      <xdr:rowOff>0</xdr:rowOff>
    </xdr:from>
    <xdr:ext cx="1575560" cy="233205"/>
    <xdr:sp macro="" textlink="">
      <xdr:nvSpPr>
        <xdr:cNvPr id="5" name="CasellaDiTesto 4"/>
        <xdr:cNvSpPr txBox="1"/>
      </xdr:nvSpPr>
      <xdr:spPr>
        <a:xfrm>
          <a:off x="66675" y="6667500"/>
          <a:ext cx="1575560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900"/>
            <a:t>*periodo</a:t>
          </a:r>
          <a:r>
            <a:rPr lang="it-IT" sz="900" baseline="0"/>
            <a:t> di riferimento: 2017</a:t>
          </a:r>
          <a:endParaRPr lang="it-IT" sz="900"/>
        </a:p>
      </xdr:txBody>
    </xdr:sp>
    <xdr:clientData/>
  </xdr:oneCellAnchor>
  <xdr:oneCellAnchor>
    <xdr:from>
      <xdr:col>8</xdr:col>
      <xdr:colOff>276225</xdr:colOff>
      <xdr:row>1</xdr:row>
      <xdr:rowOff>0</xdr:rowOff>
    </xdr:from>
    <xdr:ext cx="244554" cy="269369"/>
    <xdr:sp macro="" textlink="">
      <xdr:nvSpPr>
        <xdr:cNvPr id="6" name="CasellaDiTesto 5"/>
        <xdr:cNvSpPr txBox="1"/>
      </xdr:nvSpPr>
      <xdr:spPr>
        <a:xfrm>
          <a:off x="5153025" y="190500"/>
          <a:ext cx="244554" cy="2693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 baseline="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*</a:t>
          </a:r>
        </a:p>
      </xdr:txBody>
    </xdr:sp>
    <xdr:clientData/>
  </xdr:oneCellAnchor>
  <xdr:oneCellAnchor>
    <xdr:from>
      <xdr:col>0</xdr:col>
      <xdr:colOff>447675</xdr:colOff>
      <xdr:row>5</xdr:row>
      <xdr:rowOff>57150</xdr:rowOff>
    </xdr:from>
    <xdr:ext cx="818173" cy="280205"/>
    <xdr:sp macro="" textlink="">
      <xdr:nvSpPr>
        <xdr:cNvPr id="7" name="CasellaDiTesto 6"/>
        <xdr:cNvSpPr txBox="1"/>
      </xdr:nvSpPr>
      <xdr:spPr>
        <a:xfrm>
          <a:off x="447675" y="1009650"/>
          <a:ext cx="81817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1440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2</xdr:col>
      <xdr:colOff>419100</xdr:colOff>
      <xdr:row>5</xdr:row>
      <xdr:rowOff>57150</xdr:rowOff>
    </xdr:from>
    <xdr:ext cx="818173" cy="280205"/>
    <xdr:sp macro="" textlink="">
      <xdr:nvSpPr>
        <xdr:cNvPr id="8" name="CasellaDiTesto 7"/>
        <xdr:cNvSpPr txBox="1"/>
      </xdr:nvSpPr>
      <xdr:spPr>
        <a:xfrm>
          <a:off x="1638300" y="1009650"/>
          <a:ext cx="81817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1440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4</xdr:col>
      <xdr:colOff>409575</xdr:colOff>
      <xdr:row>5</xdr:row>
      <xdr:rowOff>57150</xdr:rowOff>
    </xdr:from>
    <xdr:ext cx="818173" cy="280205"/>
    <xdr:sp macro="" textlink="">
      <xdr:nvSpPr>
        <xdr:cNvPr id="9" name="CasellaDiTesto 8"/>
        <xdr:cNvSpPr txBox="1"/>
      </xdr:nvSpPr>
      <xdr:spPr>
        <a:xfrm>
          <a:off x="2847975" y="1009650"/>
          <a:ext cx="81817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1440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8</xdr:col>
      <xdr:colOff>409575</xdr:colOff>
      <xdr:row>5</xdr:row>
      <xdr:rowOff>57150</xdr:rowOff>
    </xdr:from>
    <xdr:ext cx="818173" cy="280205"/>
    <xdr:sp macro="" textlink="">
      <xdr:nvSpPr>
        <xdr:cNvPr id="13" name="CasellaDiTesto 12"/>
        <xdr:cNvSpPr txBox="1"/>
      </xdr:nvSpPr>
      <xdr:spPr>
        <a:xfrm>
          <a:off x="5286375" y="1009650"/>
          <a:ext cx="81817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1440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10</xdr:col>
      <xdr:colOff>381000</xdr:colOff>
      <xdr:row>5</xdr:row>
      <xdr:rowOff>57150</xdr:rowOff>
    </xdr:from>
    <xdr:ext cx="818173" cy="280205"/>
    <xdr:sp macro="" textlink="">
      <xdr:nvSpPr>
        <xdr:cNvPr id="14" name="CasellaDiTesto 13"/>
        <xdr:cNvSpPr txBox="1"/>
      </xdr:nvSpPr>
      <xdr:spPr>
        <a:xfrm>
          <a:off x="6477000" y="1009650"/>
          <a:ext cx="81817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1440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12</xdr:col>
      <xdr:colOff>371475</xdr:colOff>
      <xdr:row>5</xdr:row>
      <xdr:rowOff>57150</xdr:rowOff>
    </xdr:from>
    <xdr:ext cx="818173" cy="280205"/>
    <xdr:sp macro="" textlink="">
      <xdr:nvSpPr>
        <xdr:cNvPr id="15" name="CasellaDiTesto 14"/>
        <xdr:cNvSpPr txBox="1"/>
      </xdr:nvSpPr>
      <xdr:spPr>
        <a:xfrm>
          <a:off x="7686675" y="1009650"/>
          <a:ext cx="81817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1440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6</xdr:col>
      <xdr:colOff>390525</xdr:colOff>
      <xdr:row>5</xdr:row>
      <xdr:rowOff>66675</xdr:rowOff>
    </xdr:from>
    <xdr:ext cx="818173" cy="280205"/>
    <xdr:sp macro="" textlink="">
      <xdr:nvSpPr>
        <xdr:cNvPr id="16" name="CasellaDiTesto 15"/>
        <xdr:cNvSpPr txBox="1"/>
      </xdr:nvSpPr>
      <xdr:spPr>
        <a:xfrm>
          <a:off x="4048125" y="1019175"/>
          <a:ext cx="81817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1440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16</xdr:col>
      <xdr:colOff>314325</xdr:colOff>
      <xdr:row>35</xdr:row>
      <xdr:rowOff>0</xdr:rowOff>
    </xdr:from>
    <xdr:ext cx="652230" cy="233205"/>
    <xdr:sp macro="" textlink="">
      <xdr:nvSpPr>
        <xdr:cNvPr id="17" name="CasellaDiTesto 16"/>
        <xdr:cNvSpPr txBox="1"/>
      </xdr:nvSpPr>
      <xdr:spPr>
        <a:xfrm>
          <a:off x="10067925" y="6667500"/>
          <a:ext cx="652230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900"/>
            <a:t>23.2.2018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</xdr:row>
      <xdr:rowOff>95250</xdr:rowOff>
    </xdr:from>
    <xdr:to>
      <xdr:col>17</xdr:col>
      <xdr:colOff>352424</xdr:colOff>
      <xdr:row>34</xdr:row>
      <xdr:rowOff>133351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95250</xdr:colOff>
      <xdr:row>0</xdr:row>
      <xdr:rowOff>142875</xdr:rowOff>
    </xdr:from>
    <xdr:ext cx="6340775" cy="446212"/>
    <xdr:sp macro="" textlink="">
      <xdr:nvSpPr>
        <xdr:cNvPr id="3" name="CasellaDiTesto 2"/>
        <xdr:cNvSpPr txBox="1"/>
      </xdr:nvSpPr>
      <xdr:spPr>
        <a:xfrm>
          <a:off x="95250" y="142875"/>
          <a:ext cx="6340775" cy="44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800">
              <a:latin typeface="Arial" pitchFamily="34" charset="0"/>
              <a:cs typeface="Arial" pitchFamily="34" charset="0"/>
            </a:rPr>
            <a:t>MEDIASET,</a:t>
          </a:r>
          <a:r>
            <a:rPr lang="it-IT" sz="1800" baseline="0">
              <a:latin typeface="Arial" pitchFamily="34" charset="0"/>
              <a:cs typeface="Arial" pitchFamily="34" charset="0"/>
            </a:rPr>
            <a:t> RAI, LA7: % </a:t>
          </a:r>
          <a:r>
            <a:rPr lang="it-IT" sz="1800">
              <a:latin typeface="Arial" pitchFamily="34" charset="0"/>
              <a:cs typeface="Arial" pitchFamily="34" charset="0"/>
            </a:rPr>
            <a:t>tipologie </a:t>
          </a:r>
          <a:r>
            <a:rPr lang="it-IT" sz="240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fascia</a:t>
          </a:r>
          <a:r>
            <a:rPr lang="it-IT" sz="2400" baseline="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 19.00-23.00</a:t>
          </a:r>
          <a:endParaRPr lang="it-IT" sz="1800" baseline="0">
            <a:solidFill>
              <a:schemeClr val="tx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  <xdr:oneCellAnchor>
    <xdr:from>
      <xdr:col>0</xdr:col>
      <xdr:colOff>66675</xdr:colOff>
      <xdr:row>35</xdr:row>
      <xdr:rowOff>0</xdr:rowOff>
    </xdr:from>
    <xdr:ext cx="1575560" cy="233205"/>
    <xdr:sp macro="" textlink="">
      <xdr:nvSpPr>
        <xdr:cNvPr id="4" name="CasellaDiTesto 3"/>
        <xdr:cNvSpPr txBox="1"/>
      </xdr:nvSpPr>
      <xdr:spPr>
        <a:xfrm>
          <a:off x="66675" y="6667500"/>
          <a:ext cx="1575560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900"/>
            <a:t>*periodo</a:t>
          </a:r>
          <a:r>
            <a:rPr lang="it-IT" sz="900" baseline="0"/>
            <a:t> di riferimento: 2017</a:t>
          </a:r>
          <a:endParaRPr lang="it-IT" sz="900"/>
        </a:p>
      </xdr:txBody>
    </xdr:sp>
    <xdr:clientData/>
  </xdr:oneCellAnchor>
  <xdr:oneCellAnchor>
    <xdr:from>
      <xdr:col>16</xdr:col>
      <xdr:colOff>314325</xdr:colOff>
      <xdr:row>35</xdr:row>
      <xdr:rowOff>0</xdr:rowOff>
    </xdr:from>
    <xdr:ext cx="652230" cy="233205"/>
    <xdr:sp macro="" textlink="">
      <xdr:nvSpPr>
        <xdr:cNvPr id="6" name="CasellaDiTesto 5"/>
        <xdr:cNvSpPr txBox="1"/>
      </xdr:nvSpPr>
      <xdr:spPr>
        <a:xfrm>
          <a:off x="10067925" y="6667500"/>
          <a:ext cx="652230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900"/>
            <a:t>23.2.2018</a:t>
          </a:r>
        </a:p>
      </xdr:txBody>
    </xdr:sp>
    <xdr:clientData/>
  </xdr:oneCellAnchor>
  <xdr:oneCellAnchor>
    <xdr:from>
      <xdr:col>0</xdr:col>
      <xdr:colOff>514350</xdr:colOff>
      <xdr:row>5</xdr:row>
      <xdr:rowOff>57150</xdr:rowOff>
    </xdr:from>
    <xdr:ext cx="740203" cy="280205"/>
    <xdr:sp macro="" textlink="">
      <xdr:nvSpPr>
        <xdr:cNvPr id="7" name="CasellaDiTesto 6"/>
        <xdr:cNvSpPr txBox="1"/>
      </xdr:nvSpPr>
      <xdr:spPr>
        <a:xfrm>
          <a:off x="514350" y="1009650"/>
          <a:ext cx="74020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240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2</xdr:col>
      <xdr:colOff>485775</xdr:colOff>
      <xdr:row>5</xdr:row>
      <xdr:rowOff>57150</xdr:rowOff>
    </xdr:from>
    <xdr:ext cx="740203" cy="280205"/>
    <xdr:sp macro="" textlink="">
      <xdr:nvSpPr>
        <xdr:cNvPr id="8" name="CasellaDiTesto 7"/>
        <xdr:cNvSpPr txBox="1"/>
      </xdr:nvSpPr>
      <xdr:spPr>
        <a:xfrm>
          <a:off x="1704975" y="1009650"/>
          <a:ext cx="74020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240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4</xdr:col>
      <xdr:colOff>476250</xdr:colOff>
      <xdr:row>5</xdr:row>
      <xdr:rowOff>57150</xdr:rowOff>
    </xdr:from>
    <xdr:ext cx="740203" cy="280205"/>
    <xdr:sp macro="" textlink="">
      <xdr:nvSpPr>
        <xdr:cNvPr id="9" name="CasellaDiTesto 8"/>
        <xdr:cNvSpPr txBox="1"/>
      </xdr:nvSpPr>
      <xdr:spPr>
        <a:xfrm>
          <a:off x="2914650" y="1009650"/>
          <a:ext cx="74020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240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8</xdr:col>
      <xdr:colOff>476250</xdr:colOff>
      <xdr:row>5</xdr:row>
      <xdr:rowOff>57150</xdr:rowOff>
    </xdr:from>
    <xdr:ext cx="740203" cy="280205"/>
    <xdr:sp macro="" textlink="">
      <xdr:nvSpPr>
        <xdr:cNvPr id="10" name="CasellaDiTesto 9"/>
        <xdr:cNvSpPr txBox="1"/>
      </xdr:nvSpPr>
      <xdr:spPr>
        <a:xfrm>
          <a:off x="5353050" y="1009650"/>
          <a:ext cx="74020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240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10</xdr:col>
      <xdr:colOff>447675</xdr:colOff>
      <xdr:row>5</xdr:row>
      <xdr:rowOff>57150</xdr:rowOff>
    </xdr:from>
    <xdr:ext cx="740203" cy="280205"/>
    <xdr:sp macro="" textlink="">
      <xdr:nvSpPr>
        <xdr:cNvPr id="11" name="CasellaDiTesto 10"/>
        <xdr:cNvSpPr txBox="1"/>
      </xdr:nvSpPr>
      <xdr:spPr>
        <a:xfrm>
          <a:off x="6543675" y="1009650"/>
          <a:ext cx="74020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240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12</xdr:col>
      <xdr:colOff>419100</xdr:colOff>
      <xdr:row>5</xdr:row>
      <xdr:rowOff>57150</xdr:rowOff>
    </xdr:from>
    <xdr:ext cx="740203" cy="280205"/>
    <xdr:sp macro="" textlink="">
      <xdr:nvSpPr>
        <xdr:cNvPr id="12" name="CasellaDiTesto 11"/>
        <xdr:cNvSpPr txBox="1"/>
      </xdr:nvSpPr>
      <xdr:spPr>
        <a:xfrm>
          <a:off x="7734300" y="1009650"/>
          <a:ext cx="74020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240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6</xdr:col>
      <xdr:colOff>457200</xdr:colOff>
      <xdr:row>5</xdr:row>
      <xdr:rowOff>66675</xdr:rowOff>
    </xdr:from>
    <xdr:ext cx="740203" cy="280205"/>
    <xdr:sp macro="" textlink="">
      <xdr:nvSpPr>
        <xdr:cNvPr id="13" name="CasellaDiTesto 12"/>
        <xdr:cNvSpPr txBox="1"/>
      </xdr:nvSpPr>
      <xdr:spPr>
        <a:xfrm>
          <a:off x="4114800" y="1019175"/>
          <a:ext cx="74020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/>
            <a:t>240 </a:t>
          </a:r>
          <a:r>
            <a:rPr lang="it-IT" sz="1200">
              <a:latin typeface="Arial" pitchFamily="34" charset="0"/>
              <a:cs typeface="Arial" pitchFamily="34" charset="0"/>
            </a:rPr>
            <a:t>min</a:t>
          </a:r>
          <a:r>
            <a:rPr lang="it-IT" sz="1200"/>
            <a:t>.</a:t>
          </a:r>
        </a:p>
      </xdr:txBody>
    </xdr:sp>
    <xdr:clientData/>
  </xdr:oneCellAnchor>
  <xdr:oneCellAnchor>
    <xdr:from>
      <xdr:col>9</xdr:col>
      <xdr:colOff>228600</xdr:colOff>
      <xdr:row>1</xdr:row>
      <xdr:rowOff>0</xdr:rowOff>
    </xdr:from>
    <xdr:ext cx="244554" cy="269369"/>
    <xdr:sp macro="" textlink="">
      <xdr:nvSpPr>
        <xdr:cNvPr id="14" name="CasellaDiTesto 13"/>
        <xdr:cNvSpPr txBox="1"/>
      </xdr:nvSpPr>
      <xdr:spPr>
        <a:xfrm>
          <a:off x="5715000" y="190500"/>
          <a:ext cx="244554" cy="2693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200" baseline="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>
    <pageSetUpPr fitToPage="1"/>
  </sheetPr>
  <dimension ref="A1:N52"/>
  <sheetViews>
    <sheetView workbookViewId="0">
      <selection activeCell="M17" sqref="M17"/>
    </sheetView>
  </sheetViews>
  <sheetFormatPr defaultRowHeight="15"/>
  <cols>
    <col min="2" max="2" width="32.42578125" customWidth="1"/>
    <col min="8" max="8" width="9.140625" customWidth="1"/>
  </cols>
  <sheetData>
    <row r="1" spans="1:14">
      <c r="A1" t="s">
        <v>1</v>
      </c>
      <c r="B1" t="s">
        <v>2</v>
      </c>
      <c r="C1" t="s">
        <v>0</v>
      </c>
    </row>
    <row r="2" spans="1:14">
      <c r="A2" t="s">
        <v>3</v>
      </c>
      <c r="B2" t="s">
        <v>7</v>
      </c>
      <c r="C2">
        <v>3307</v>
      </c>
      <c r="D2" s="1">
        <f t="shared" ref="D2:D22" si="0">C2/8760</f>
        <v>0.37751141552511414</v>
      </c>
      <c r="H2" t="s">
        <v>7</v>
      </c>
      <c r="I2" t="s">
        <v>9</v>
      </c>
      <c r="J2" t="s">
        <v>6</v>
      </c>
      <c r="K2" t="s">
        <v>11</v>
      </c>
      <c r="L2" t="s">
        <v>4</v>
      </c>
      <c r="M2" t="s">
        <v>5</v>
      </c>
      <c r="N2" t="s">
        <v>8</v>
      </c>
    </row>
    <row r="3" spans="1:14">
      <c r="A3" t="s">
        <v>3</v>
      </c>
      <c r="B3" t="s">
        <v>9</v>
      </c>
      <c r="C3">
        <v>48</v>
      </c>
      <c r="D3" s="1">
        <f t="shared" si="0"/>
        <v>5.4794520547945206E-3</v>
      </c>
      <c r="G3" t="s">
        <v>3</v>
      </c>
      <c r="H3" s="4">
        <v>0.38</v>
      </c>
      <c r="I3" s="4">
        <v>0.01</v>
      </c>
      <c r="J3" s="4">
        <v>0.18</v>
      </c>
      <c r="K3" s="3"/>
      <c r="L3" s="4">
        <v>0.16</v>
      </c>
      <c r="M3" s="4">
        <v>0.05</v>
      </c>
      <c r="N3" s="4">
        <v>0.22</v>
      </c>
    </row>
    <row r="4" spans="1:14">
      <c r="A4" t="s">
        <v>3</v>
      </c>
      <c r="B4" t="s">
        <v>6</v>
      </c>
      <c r="C4">
        <v>1611</v>
      </c>
      <c r="D4" s="1">
        <f t="shared" si="0"/>
        <v>0.1839041095890411</v>
      </c>
      <c r="G4" t="s">
        <v>10</v>
      </c>
      <c r="H4" s="4">
        <v>7.0000000000000007E-2</v>
      </c>
      <c r="I4" s="4">
        <v>0.06</v>
      </c>
      <c r="J4" s="4">
        <v>0.05</v>
      </c>
      <c r="K4" s="4">
        <v>0.13</v>
      </c>
      <c r="L4" s="4">
        <v>0.45</v>
      </c>
      <c r="M4" s="4">
        <v>0.02</v>
      </c>
      <c r="N4" s="4">
        <v>0.22</v>
      </c>
    </row>
    <row r="5" spans="1:14">
      <c r="A5" t="s">
        <v>3</v>
      </c>
      <c r="B5" t="s">
        <v>4</v>
      </c>
      <c r="C5">
        <v>1386</v>
      </c>
      <c r="D5" s="1">
        <f t="shared" si="0"/>
        <v>0.15821917808219177</v>
      </c>
      <c r="G5" t="s">
        <v>16</v>
      </c>
      <c r="H5" s="4">
        <v>0.23</v>
      </c>
      <c r="I5" s="4"/>
      <c r="J5" s="4">
        <v>0.09</v>
      </c>
      <c r="K5" s="4"/>
      <c r="L5" s="4">
        <v>0.41</v>
      </c>
      <c r="M5" s="4">
        <v>0.04</v>
      </c>
      <c r="N5" s="4">
        <v>0.23</v>
      </c>
    </row>
    <row r="6" spans="1:14">
      <c r="A6" t="s">
        <v>3</v>
      </c>
      <c r="B6" t="s">
        <v>5</v>
      </c>
      <c r="C6">
        <v>437</v>
      </c>
      <c r="D6" s="1">
        <f t="shared" si="0"/>
        <v>4.9885844748858446E-2</v>
      </c>
      <c r="G6" t="s">
        <v>18</v>
      </c>
      <c r="H6" s="4">
        <v>0.48</v>
      </c>
      <c r="I6" s="4">
        <v>0.01</v>
      </c>
      <c r="J6" s="4">
        <v>0.31</v>
      </c>
      <c r="K6" s="3"/>
      <c r="L6" s="4">
        <v>7.0000000000000007E-2</v>
      </c>
      <c r="M6" s="4">
        <v>0.05</v>
      </c>
      <c r="N6" s="4">
        <v>0.08</v>
      </c>
    </row>
    <row r="7" spans="1:14">
      <c r="A7" t="s">
        <v>3</v>
      </c>
      <c r="B7" t="s">
        <v>8</v>
      </c>
      <c r="C7">
        <f>8760-6794</f>
        <v>1966</v>
      </c>
      <c r="D7" s="1">
        <f t="shared" si="0"/>
        <v>0.22442922374429225</v>
      </c>
      <c r="G7" t="s">
        <v>19</v>
      </c>
      <c r="H7" s="4">
        <v>0.23</v>
      </c>
      <c r="I7" s="4">
        <v>0.08</v>
      </c>
      <c r="J7" s="4">
        <v>0.15</v>
      </c>
      <c r="K7" s="4">
        <v>0.01</v>
      </c>
      <c r="L7" s="4">
        <v>0.45</v>
      </c>
      <c r="M7" s="4">
        <v>0.03</v>
      </c>
      <c r="N7" s="4">
        <v>0.05</v>
      </c>
    </row>
    <row r="8" spans="1:14">
      <c r="D8" s="1"/>
      <c r="G8" t="s">
        <v>20</v>
      </c>
      <c r="H8" s="4">
        <v>0.55000000000000004</v>
      </c>
      <c r="I8" s="4">
        <v>0.01</v>
      </c>
      <c r="J8" s="4">
        <v>0.18</v>
      </c>
      <c r="K8" s="4"/>
      <c r="L8" s="4">
        <v>0.17</v>
      </c>
      <c r="M8" s="4">
        <v>0.03</v>
      </c>
      <c r="N8" s="4">
        <v>0.06</v>
      </c>
    </row>
    <row r="9" spans="1:14">
      <c r="G9" t="s">
        <v>21</v>
      </c>
      <c r="H9" s="4">
        <v>0.51</v>
      </c>
      <c r="I9" s="4"/>
      <c r="J9" s="4">
        <v>0.03</v>
      </c>
      <c r="K9" s="3"/>
      <c r="L9" s="4">
        <v>0.3</v>
      </c>
      <c r="M9" s="3"/>
      <c r="N9" s="4">
        <v>0.16</v>
      </c>
    </row>
    <row r="10" spans="1:14">
      <c r="A10" t="s">
        <v>10</v>
      </c>
      <c r="B10" t="s">
        <v>7</v>
      </c>
      <c r="C10">
        <v>583</v>
      </c>
      <c r="D10" s="1">
        <f t="shared" si="0"/>
        <v>6.6552511415525109E-2</v>
      </c>
    </row>
    <row r="11" spans="1:14">
      <c r="A11" t="s">
        <v>10</v>
      </c>
      <c r="B11" t="s">
        <v>9</v>
      </c>
      <c r="C11">
        <v>490</v>
      </c>
      <c r="D11" s="1">
        <f t="shared" si="0"/>
        <v>5.5936073059360727E-2</v>
      </c>
    </row>
    <row r="12" spans="1:14">
      <c r="A12" t="s">
        <v>10</v>
      </c>
      <c r="B12" t="s">
        <v>6</v>
      </c>
      <c r="C12">
        <v>430</v>
      </c>
      <c r="D12" s="1">
        <f t="shared" si="0"/>
        <v>4.9086757990867577E-2</v>
      </c>
    </row>
    <row r="13" spans="1:14">
      <c r="A13" t="s">
        <v>10</v>
      </c>
      <c r="B13" t="s">
        <v>11</v>
      </c>
      <c r="C13">
        <v>1120</v>
      </c>
      <c r="D13" s="1">
        <f t="shared" si="0"/>
        <v>0.12785388127853881</v>
      </c>
    </row>
    <row r="14" spans="1:14">
      <c r="A14" t="s">
        <v>10</v>
      </c>
      <c r="B14" t="s">
        <v>4</v>
      </c>
      <c r="C14">
        <v>3968</v>
      </c>
      <c r="D14" s="1">
        <f t="shared" si="0"/>
        <v>0.45296803652968037</v>
      </c>
    </row>
    <row r="15" spans="1:14">
      <c r="A15" t="s">
        <v>10</v>
      </c>
      <c r="B15" t="s">
        <v>5</v>
      </c>
      <c r="C15">
        <v>239</v>
      </c>
      <c r="D15" s="1">
        <f t="shared" si="0"/>
        <v>2.7283105022831051E-2</v>
      </c>
    </row>
    <row r="16" spans="1:14">
      <c r="A16" t="s">
        <v>10</v>
      </c>
      <c r="B16" t="s">
        <v>8</v>
      </c>
      <c r="C16">
        <f>8760-6835</f>
        <v>1925</v>
      </c>
      <c r="D16" s="1">
        <f t="shared" si="0"/>
        <v>0.21974885844748859</v>
      </c>
    </row>
    <row r="18" spans="1:4">
      <c r="A18" t="s">
        <v>16</v>
      </c>
      <c r="B18" t="s">
        <v>7</v>
      </c>
      <c r="C18">
        <v>1975</v>
      </c>
      <c r="D18" s="1">
        <f t="shared" si="0"/>
        <v>0.2254566210045662</v>
      </c>
    </row>
    <row r="19" spans="1:4">
      <c r="A19" t="s">
        <v>16</v>
      </c>
      <c r="B19" t="s">
        <v>9</v>
      </c>
      <c r="C19">
        <v>12</v>
      </c>
      <c r="D19" s="1">
        <f t="shared" si="0"/>
        <v>1.3698630136986301E-3</v>
      </c>
    </row>
    <row r="20" spans="1:4">
      <c r="A20" t="s">
        <v>16</v>
      </c>
      <c r="B20" t="s">
        <v>6</v>
      </c>
      <c r="C20">
        <v>820</v>
      </c>
      <c r="D20" s="1">
        <f t="shared" si="0"/>
        <v>9.3607305936073054E-2</v>
      </c>
    </row>
    <row r="21" spans="1:4">
      <c r="A21" t="s">
        <v>16</v>
      </c>
      <c r="B21" t="s">
        <v>4</v>
      </c>
      <c r="C21">
        <v>3588</v>
      </c>
      <c r="D21" s="1">
        <f t="shared" si="0"/>
        <v>0.40958904109589039</v>
      </c>
    </row>
    <row r="22" spans="1:4">
      <c r="A22" t="s">
        <v>16</v>
      </c>
      <c r="B22" t="s">
        <v>5</v>
      </c>
      <c r="C22">
        <v>348</v>
      </c>
      <c r="D22" s="1">
        <f t="shared" si="0"/>
        <v>3.9726027397260277E-2</v>
      </c>
    </row>
    <row r="23" spans="1:4">
      <c r="A23" t="s">
        <v>16</v>
      </c>
      <c r="B23" t="s">
        <v>8</v>
      </c>
      <c r="C23">
        <f>8760-6748</f>
        <v>2012</v>
      </c>
      <c r="D23" s="1">
        <f t="shared" ref="D23" si="1">C23/8760</f>
        <v>0.22968036529680366</v>
      </c>
    </row>
    <row r="25" spans="1:4">
      <c r="A25" t="s">
        <v>13</v>
      </c>
      <c r="B25" t="s">
        <v>7</v>
      </c>
      <c r="C25">
        <v>4228</v>
      </c>
      <c r="D25" s="1">
        <f t="shared" ref="D25:D29" si="2">C25/8760</f>
        <v>0.482648401826484</v>
      </c>
    </row>
    <row r="26" spans="1:4">
      <c r="A26" t="s">
        <v>13</v>
      </c>
      <c r="B26" t="s">
        <v>9</v>
      </c>
      <c r="C26">
        <v>110</v>
      </c>
      <c r="D26" s="1">
        <f t="shared" si="2"/>
        <v>1.2557077625570776E-2</v>
      </c>
    </row>
    <row r="27" spans="1:4">
      <c r="A27" t="s">
        <v>13</v>
      </c>
      <c r="B27" t="s">
        <v>6</v>
      </c>
      <c r="C27">
        <v>2700</v>
      </c>
      <c r="D27" s="1">
        <f t="shared" si="2"/>
        <v>0.30821917808219179</v>
      </c>
    </row>
    <row r="28" spans="1:4">
      <c r="A28" t="s">
        <v>13</v>
      </c>
      <c r="B28" t="s">
        <v>4</v>
      </c>
      <c r="C28">
        <v>567</v>
      </c>
      <c r="D28" s="1">
        <f t="shared" si="2"/>
        <v>6.4726027397260272E-2</v>
      </c>
    </row>
    <row r="29" spans="1:4">
      <c r="A29" t="s">
        <v>13</v>
      </c>
      <c r="B29" t="s">
        <v>5</v>
      </c>
      <c r="C29">
        <v>468</v>
      </c>
      <c r="D29" s="1">
        <f t="shared" si="2"/>
        <v>5.3424657534246578E-2</v>
      </c>
    </row>
    <row r="30" spans="1:4">
      <c r="A30" t="s">
        <v>13</v>
      </c>
      <c r="B30" t="s">
        <v>8</v>
      </c>
      <c r="C30">
        <f>8760-8080</f>
        <v>680</v>
      </c>
      <c r="D30" s="1">
        <f t="shared" ref="D30:D37" si="3">C30/8760</f>
        <v>7.7625570776255703E-2</v>
      </c>
    </row>
    <row r="32" spans="1:4">
      <c r="A32" t="s">
        <v>14</v>
      </c>
      <c r="B32" t="s">
        <v>7</v>
      </c>
      <c r="C32">
        <v>2035</v>
      </c>
      <c r="D32" s="1">
        <f t="shared" si="3"/>
        <v>0.23230593607305935</v>
      </c>
    </row>
    <row r="33" spans="1:4">
      <c r="A33" t="s">
        <v>14</v>
      </c>
      <c r="B33" t="s">
        <v>9</v>
      </c>
      <c r="C33">
        <v>699</v>
      </c>
      <c r="D33" s="1">
        <f t="shared" si="3"/>
        <v>7.9794520547945211E-2</v>
      </c>
    </row>
    <row r="34" spans="1:4">
      <c r="A34" t="s">
        <v>14</v>
      </c>
      <c r="B34" t="s">
        <v>6</v>
      </c>
      <c r="C34">
        <v>1301</v>
      </c>
      <c r="D34" s="1">
        <f t="shared" si="3"/>
        <v>0.14851598173515981</v>
      </c>
    </row>
    <row r="35" spans="1:4">
      <c r="A35" t="s">
        <v>14</v>
      </c>
      <c r="B35" t="s">
        <v>11</v>
      </c>
      <c r="C35">
        <v>128</v>
      </c>
      <c r="D35" s="1">
        <f t="shared" si="3"/>
        <v>1.4611872146118721E-2</v>
      </c>
    </row>
    <row r="36" spans="1:4">
      <c r="A36" t="s">
        <v>14</v>
      </c>
      <c r="B36" t="s">
        <v>4</v>
      </c>
      <c r="C36">
        <v>3922</v>
      </c>
      <c r="D36" s="1">
        <f t="shared" si="3"/>
        <v>0.44771689497716893</v>
      </c>
    </row>
    <row r="37" spans="1:4">
      <c r="A37" t="s">
        <v>14</v>
      </c>
      <c r="B37" t="s">
        <v>5</v>
      </c>
      <c r="C37">
        <v>213</v>
      </c>
      <c r="D37" s="1">
        <f t="shared" si="3"/>
        <v>2.4315068493150686E-2</v>
      </c>
    </row>
    <row r="38" spans="1:4">
      <c r="A38" t="s">
        <v>14</v>
      </c>
      <c r="B38" t="s">
        <v>8</v>
      </c>
      <c r="C38">
        <f>8760-8303</f>
        <v>457</v>
      </c>
      <c r="D38" s="1">
        <f t="shared" ref="D38" si="4">C38/8760</f>
        <v>5.2168949771689496E-2</v>
      </c>
    </row>
    <row r="40" spans="1:4">
      <c r="A40" t="s">
        <v>15</v>
      </c>
      <c r="B40" t="s">
        <v>7</v>
      </c>
      <c r="C40">
        <v>4836</v>
      </c>
      <c r="D40" s="1">
        <f t="shared" ref="D40:D45" si="5">C40/8760</f>
        <v>0.55205479452054795</v>
      </c>
    </row>
    <row r="41" spans="1:4">
      <c r="A41" t="s">
        <v>15</v>
      </c>
      <c r="B41" t="s">
        <v>9</v>
      </c>
      <c r="C41">
        <v>108</v>
      </c>
      <c r="D41" s="1">
        <f t="shared" si="5"/>
        <v>1.2328767123287671E-2</v>
      </c>
    </row>
    <row r="42" spans="1:4">
      <c r="A42" t="s">
        <v>15</v>
      </c>
      <c r="B42" t="s">
        <v>6</v>
      </c>
      <c r="C42">
        <v>1640</v>
      </c>
      <c r="D42" s="1">
        <f t="shared" si="5"/>
        <v>0.18721461187214611</v>
      </c>
    </row>
    <row r="43" spans="1:4">
      <c r="A43" t="s">
        <v>15</v>
      </c>
      <c r="B43" t="s">
        <v>11</v>
      </c>
      <c r="C43">
        <v>2</v>
      </c>
      <c r="D43" s="1">
        <f t="shared" si="5"/>
        <v>2.2831050228310502E-4</v>
      </c>
    </row>
    <row r="44" spans="1:4">
      <c r="A44" t="s">
        <v>15</v>
      </c>
      <c r="B44" t="s">
        <v>4</v>
      </c>
      <c r="C44">
        <v>1494</v>
      </c>
      <c r="D44" s="1">
        <f t="shared" si="5"/>
        <v>0.17054794520547945</v>
      </c>
    </row>
    <row r="45" spans="1:4">
      <c r="A45" t="s">
        <v>15</v>
      </c>
      <c r="B45" t="s">
        <v>5</v>
      </c>
      <c r="C45">
        <v>235</v>
      </c>
      <c r="D45" s="1">
        <f t="shared" si="5"/>
        <v>2.6826484018264839E-2</v>
      </c>
    </row>
    <row r="46" spans="1:4">
      <c r="A46" t="s">
        <v>14</v>
      </c>
      <c r="B46" t="s">
        <v>8</v>
      </c>
      <c r="C46">
        <f>8760-8328</f>
        <v>432</v>
      </c>
      <c r="D46" s="1">
        <f t="shared" ref="D46" si="6">C46/8760</f>
        <v>4.9315068493150684E-2</v>
      </c>
    </row>
    <row r="48" spans="1:4">
      <c r="A48" t="s">
        <v>12</v>
      </c>
      <c r="B48" t="s">
        <v>7</v>
      </c>
      <c r="C48">
        <v>4508</v>
      </c>
      <c r="D48" s="1">
        <f t="shared" ref="D48:D50" si="7">C48/8760</f>
        <v>0.5146118721461187</v>
      </c>
    </row>
    <row r="49" spans="1:4">
      <c r="A49" t="s">
        <v>12</v>
      </c>
      <c r="B49" t="s">
        <v>9</v>
      </c>
      <c r="C49">
        <v>4</v>
      </c>
      <c r="D49" s="1">
        <f t="shared" si="7"/>
        <v>4.5662100456621003E-4</v>
      </c>
    </row>
    <row r="50" spans="1:4">
      <c r="A50" t="s">
        <v>12</v>
      </c>
      <c r="B50" t="s">
        <v>6</v>
      </c>
      <c r="C50">
        <v>246</v>
      </c>
      <c r="D50" s="1">
        <f t="shared" si="7"/>
        <v>2.8082191780821917E-2</v>
      </c>
    </row>
    <row r="51" spans="1:4">
      <c r="A51" t="s">
        <v>12</v>
      </c>
      <c r="B51" t="s">
        <v>4</v>
      </c>
      <c r="C51">
        <v>2566</v>
      </c>
      <c r="D51" s="1">
        <f t="shared" ref="D51:D52" si="8">C51/8760</f>
        <v>0.29292237442922375</v>
      </c>
    </row>
    <row r="52" spans="1:4">
      <c r="A52" t="s">
        <v>14</v>
      </c>
      <c r="B52" t="s">
        <v>8</v>
      </c>
      <c r="C52">
        <f>8760-7338</f>
        <v>1422</v>
      </c>
      <c r="D52" s="1">
        <f t="shared" si="8"/>
        <v>0.16232876712328767</v>
      </c>
    </row>
  </sheetData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>
    <pageSetUpPr fitToPage="1"/>
  </sheetPr>
  <dimension ref="A1"/>
  <sheetViews>
    <sheetView workbookViewId="0">
      <selection activeCell="S14" sqref="S14"/>
    </sheetView>
  </sheetViews>
  <sheetFormatPr defaultRowHeight="15"/>
  <sheetData/>
  <printOptions horizontalCentered="1" verticalCentered="1"/>
  <pageMargins left="0" right="0" top="0" bottom="0" header="0.31496062992125984" footer="0.31496062992125984"/>
  <pageSetup paperSize="9" scale="87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3">
    <pageSetUpPr fitToPage="1"/>
  </sheetPr>
  <dimension ref="A1:N53"/>
  <sheetViews>
    <sheetView workbookViewId="0">
      <selection activeCell="H9" sqref="H9:N9"/>
    </sheetView>
  </sheetViews>
  <sheetFormatPr defaultRowHeight="15"/>
  <cols>
    <col min="2" max="2" width="20.7109375" customWidth="1"/>
    <col min="3" max="3" width="7.42578125" customWidth="1"/>
  </cols>
  <sheetData>
    <row r="1" spans="1:14">
      <c r="A1" t="s">
        <v>1</v>
      </c>
      <c r="B1" t="s">
        <v>2</v>
      </c>
      <c r="C1" t="s">
        <v>0</v>
      </c>
    </row>
    <row r="2" spans="1:14">
      <c r="A2" t="s">
        <v>3</v>
      </c>
      <c r="B2" t="s">
        <v>7</v>
      </c>
      <c r="C2">
        <v>216</v>
      </c>
      <c r="D2" s="2">
        <f>(C2*(100-D$7))/SUM(C$2:C$6)</f>
        <v>13.293712528823981</v>
      </c>
      <c r="H2" t="s">
        <v>7</v>
      </c>
      <c r="I2" t="s">
        <v>9</v>
      </c>
      <c r="J2" t="s">
        <v>6</v>
      </c>
      <c r="K2" t="s">
        <v>11</v>
      </c>
      <c r="L2" t="s">
        <v>4</v>
      </c>
      <c r="M2" t="s">
        <v>5</v>
      </c>
      <c r="N2" t="s">
        <v>8</v>
      </c>
    </row>
    <row r="3" spans="1:14">
      <c r="A3" t="s">
        <v>3</v>
      </c>
      <c r="B3" t="s">
        <v>9</v>
      </c>
      <c r="C3">
        <v>32</v>
      </c>
      <c r="D3" s="2">
        <f>(C3*(100-D$7))/SUM(C$2:C$6)</f>
        <v>1.9694388931591083</v>
      </c>
      <c r="G3" t="s">
        <v>3</v>
      </c>
      <c r="H3" s="5">
        <v>0.13289999999999999</v>
      </c>
      <c r="I3" s="5">
        <v>0.02</v>
      </c>
      <c r="J3" s="5">
        <v>0.4</v>
      </c>
      <c r="K3" s="6"/>
      <c r="L3" s="5">
        <v>0.19</v>
      </c>
      <c r="M3" s="5">
        <v>0.06</v>
      </c>
      <c r="N3" s="5">
        <v>0.2</v>
      </c>
    </row>
    <row r="4" spans="1:14">
      <c r="A4" t="s">
        <v>3</v>
      </c>
      <c r="B4" t="s">
        <v>6</v>
      </c>
      <c r="C4">
        <v>643</v>
      </c>
      <c r="D4" s="2">
        <f>(C4*(100-D$7))/SUM(C$2:C$6)</f>
        <v>39.573412759415831</v>
      </c>
      <c r="G4" t="s">
        <v>10</v>
      </c>
      <c r="H4" s="5">
        <v>0.01</v>
      </c>
      <c r="I4" s="5">
        <v>0.01</v>
      </c>
      <c r="J4" s="5">
        <v>0.13</v>
      </c>
      <c r="K4" s="5">
        <v>0.01</v>
      </c>
      <c r="L4" s="5">
        <v>0.57999999999999996</v>
      </c>
      <c r="M4" s="5"/>
      <c r="N4" s="5">
        <v>0.26</v>
      </c>
    </row>
    <row r="5" spans="1:14">
      <c r="A5" t="s">
        <v>3</v>
      </c>
      <c r="B5" t="s">
        <v>4</v>
      </c>
      <c r="C5">
        <v>310</v>
      </c>
      <c r="D5" s="2">
        <f>(C5*(100-D$7))/SUM(C$2:C$6)</f>
        <v>19.07893927747886</v>
      </c>
      <c r="G5" t="s">
        <v>16</v>
      </c>
      <c r="H5" s="5">
        <v>0.37</v>
      </c>
      <c r="I5" s="5"/>
      <c r="J5" s="5">
        <v>0.01</v>
      </c>
      <c r="K5" s="5"/>
      <c r="L5" s="5">
        <v>0.34</v>
      </c>
      <c r="M5" s="5"/>
      <c r="N5" s="5">
        <v>0.28000000000000003</v>
      </c>
    </row>
    <row r="6" spans="1:14">
      <c r="A6" t="s">
        <v>3</v>
      </c>
      <c r="B6" t="s">
        <v>5</v>
      </c>
      <c r="C6">
        <v>100</v>
      </c>
      <c r="D6" s="2">
        <f>(C6*(100-D$7))/SUM(C$2:C$6)</f>
        <v>6.1544965411222128</v>
      </c>
      <c r="G6" t="s">
        <v>18</v>
      </c>
      <c r="H6" s="5">
        <v>0.15</v>
      </c>
      <c r="I6" s="5">
        <v>0.05</v>
      </c>
      <c r="J6" s="5">
        <v>0.45</v>
      </c>
      <c r="K6" s="6"/>
      <c r="L6" s="5">
        <v>0.08</v>
      </c>
      <c r="M6" s="5">
        <v>0.14000000000000001</v>
      </c>
      <c r="N6" s="5">
        <v>0.13</v>
      </c>
    </row>
    <row r="7" spans="1:14">
      <c r="A7" t="s">
        <v>3</v>
      </c>
      <c r="B7" t="s">
        <v>8</v>
      </c>
      <c r="D7">
        <v>19.93</v>
      </c>
      <c r="G7" t="s">
        <v>19</v>
      </c>
      <c r="H7" s="5">
        <v>0.18</v>
      </c>
      <c r="I7" s="5">
        <v>7.0000000000000007E-2</v>
      </c>
      <c r="J7" s="5">
        <v>0.13</v>
      </c>
      <c r="K7" s="5"/>
      <c r="L7" s="5">
        <v>0.5</v>
      </c>
      <c r="M7" s="5">
        <v>0.02</v>
      </c>
      <c r="N7" s="5">
        <v>0.1</v>
      </c>
    </row>
    <row r="8" spans="1:14">
      <c r="G8" t="s">
        <v>20</v>
      </c>
      <c r="H8" s="5">
        <v>0.44</v>
      </c>
      <c r="I8" s="5"/>
      <c r="J8" s="5">
        <v>0.2</v>
      </c>
      <c r="K8" s="5"/>
      <c r="L8" s="5">
        <v>0.17</v>
      </c>
      <c r="M8" s="5">
        <v>7.0000000000000007E-2</v>
      </c>
      <c r="N8" s="5">
        <v>0.12</v>
      </c>
    </row>
    <row r="9" spans="1:14">
      <c r="G9" t="s">
        <v>21</v>
      </c>
      <c r="H9" s="5">
        <v>0.41</v>
      </c>
      <c r="I9" s="5"/>
      <c r="J9" s="5">
        <v>7.0000000000000007E-2</v>
      </c>
      <c r="K9" s="6"/>
      <c r="L9" s="5">
        <v>0.32</v>
      </c>
      <c r="M9" s="6"/>
      <c r="N9" s="5">
        <v>0.2</v>
      </c>
    </row>
    <row r="10" spans="1:14">
      <c r="A10" t="s">
        <v>10</v>
      </c>
      <c r="B10" t="s">
        <v>7</v>
      </c>
      <c r="C10">
        <v>17</v>
      </c>
      <c r="D10" s="2">
        <f>(C10*(100-D$15))/SUM(C$10:C$14)</f>
        <v>1.0406833333333334</v>
      </c>
    </row>
    <row r="11" spans="1:14">
      <c r="A11" t="s">
        <v>10</v>
      </c>
      <c r="B11" t="s">
        <v>9</v>
      </c>
      <c r="C11">
        <v>16</v>
      </c>
      <c r="D11" s="2">
        <f>(C11*(100-D$15))/SUM(C$10:C$14)</f>
        <v>0.97946666666666682</v>
      </c>
    </row>
    <row r="12" spans="1:14">
      <c r="A12" t="s">
        <v>10</v>
      </c>
      <c r="B12" t="s">
        <v>6</v>
      </c>
      <c r="C12">
        <v>211</v>
      </c>
      <c r="D12" s="2">
        <f>(C12*(100-D$15))/SUM(C$10:C$14)</f>
        <v>12.916716666666668</v>
      </c>
    </row>
    <row r="13" spans="1:14">
      <c r="A13" t="s">
        <v>10</v>
      </c>
      <c r="B13" t="s">
        <v>11</v>
      </c>
      <c r="C13">
        <v>11</v>
      </c>
      <c r="D13" s="2">
        <f>(C13*(100-D$15))/SUM(C$10:C$14)</f>
        <v>0.67338333333333333</v>
      </c>
    </row>
    <row r="14" spans="1:14">
      <c r="A14" t="s">
        <v>10</v>
      </c>
      <c r="B14" t="s">
        <v>4</v>
      </c>
      <c r="C14">
        <v>945</v>
      </c>
      <c r="D14" s="2">
        <f>(C14*(100-D$15))/SUM(C$10:C$14)</f>
        <v>57.849750000000007</v>
      </c>
    </row>
    <row r="15" spans="1:14">
      <c r="A15" t="s">
        <v>10</v>
      </c>
      <c r="B15" t="s">
        <v>8</v>
      </c>
      <c r="D15">
        <v>26.54</v>
      </c>
    </row>
    <row r="18" spans="1:4">
      <c r="A18" t="s">
        <v>16</v>
      </c>
      <c r="B18" t="s">
        <v>7</v>
      </c>
      <c r="C18">
        <v>683</v>
      </c>
      <c r="D18" s="2">
        <f>(C18*(100-D$22))/SUM(C$18:C$21)</f>
        <v>36.336417352281224</v>
      </c>
    </row>
    <row r="19" spans="1:4">
      <c r="A19" t="s">
        <v>16</v>
      </c>
      <c r="B19" t="s">
        <v>9</v>
      </c>
      <c r="C19">
        <v>5</v>
      </c>
      <c r="D19" s="2">
        <f t="shared" ref="D19:D21" si="0">(C19*(100-D$22))/SUM(C$18:C$21)</f>
        <v>0.26600598354525057</v>
      </c>
    </row>
    <row r="20" spans="1:4">
      <c r="A20" t="s">
        <v>16</v>
      </c>
      <c r="B20" t="s">
        <v>6</v>
      </c>
      <c r="C20">
        <v>15</v>
      </c>
      <c r="D20" s="2">
        <f t="shared" si="0"/>
        <v>0.79801795063575154</v>
      </c>
    </row>
    <row r="21" spans="1:4">
      <c r="A21" t="s">
        <v>16</v>
      </c>
      <c r="B21" t="s">
        <v>4</v>
      </c>
      <c r="C21">
        <v>634</v>
      </c>
      <c r="D21" s="2">
        <f t="shared" si="0"/>
        <v>33.72955871353777</v>
      </c>
    </row>
    <row r="22" spans="1:4">
      <c r="A22" t="s">
        <v>16</v>
      </c>
      <c r="B22" t="s">
        <v>8</v>
      </c>
      <c r="D22">
        <v>28.87</v>
      </c>
    </row>
    <row r="25" spans="1:4">
      <c r="A25" t="s">
        <v>13</v>
      </c>
      <c r="B25" t="s">
        <v>7</v>
      </c>
      <c r="C25">
        <v>240</v>
      </c>
      <c r="D25" s="2">
        <f>(C25*(100-D$30))/SUM(C$25:C$29)</f>
        <v>14.855846917080086</v>
      </c>
    </row>
    <row r="26" spans="1:4">
      <c r="A26" t="s">
        <v>13</v>
      </c>
      <c r="B26" t="s">
        <v>9</v>
      </c>
      <c r="C26">
        <v>77</v>
      </c>
      <c r="D26" s="2">
        <f>(C26*(100-D$30))/SUM(C$25:C$29)</f>
        <v>4.7662508858965271</v>
      </c>
    </row>
    <row r="27" spans="1:4">
      <c r="A27" t="s">
        <v>13</v>
      </c>
      <c r="B27" t="s">
        <v>6</v>
      </c>
      <c r="C27">
        <v>742</v>
      </c>
      <c r="D27" s="2">
        <f>(C27*(100-D$30))/SUM(C$25:C$29)</f>
        <v>45.929326718639267</v>
      </c>
    </row>
    <row r="28" spans="1:4">
      <c r="A28" t="s">
        <v>13</v>
      </c>
      <c r="B28" t="s">
        <v>4</v>
      </c>
      <c r="C28">
        <v>132</v>
      </c>
      <c r="D28" s="2">
        <f>(C28*(100-D$30))/SUM(C$25:C$29)</f>
        <v>8.1707158043940478</v>
      </c>
    </row>
    <row r="29" spans="1:4">
      <c r="A29" t="s">
        <v>13</v>
      </c>
      <c r="B29" t="s">
        <v>5</v>
      </c>
      <c r="C29">
        <v>220</v>
      </c>
      <c r="D29" s="2">
        <f>(C29*(100-D$30))/SUM(C$25:C$29)</f>
        <v>13.617859673990077</v>
      </c>
    </row>
    <row r="30" spans="1:4">
      <c r="A30" t="s">
        <v>13</v>
      </c>
      <c r="B30" t="s">
        <v>8</v>
      </c>
      <c r="D30">
        <v>12.66</v>
      </c>
    </row>
    <row r="33" spans="1:4">
      <c r="A33" t="s">
        <v>14</v>
      </c>
      <c r="B33" t="s">
        <v>7</v>
      </c>
      <c r="C33">
        <v>285</v>
      </c>
      <c r="D33" s="2">
        <f>(C33*(100-D$38))/SUM(C$33:C$37)</f>
        <v>18.135446175637394</v>
      </c>
    </row>
    <row r="34" spans="1:4">
      <c r="A34" t="s">
        <v>14</v>
      </c>
      <c r="B34" t="s">
        <v>9</v>
      </c>
      <c r="C34">
        <v>116</v>
      </c>
      <c r="D34" s="2">
        <f>(C34*(100-D$38))/SUM(C$33:C$37)</f>
        <v>7.381444759206798</v>
      </c>
    </row>
    <row r="35" spans="1:4">
      <c r="A35" t="s">
        <v>14</v>
      </c>
      <c r="B35" t="s">
        <v>6</v>
      </c>
      <c r="C35">
        <v>198</v>
      </c>
      <c r="D35" s="2">
        <f>(C35*(100-D$38))/SUM(C$33:C$37)</f>
        <v>12.599362606232294</v>
      </c>
    </row>
    <row r="36" spans="1:4">
      <c r="A36" t="s">
        <v>14</v>
      </c>
      <c r="B36" t="s">
        <v>4</v>
      </c>
      <c r="C36">
        <v>780</v>
      </c>
      <c r="D36" s="2">
        <f>(C36*(100-D$38))/SUM(C$33:C$37)</f>
        <v>49.633852691218131</v>
      </c>
    </row>
    <row r="37" spans="1:4">
      <c r="A37" t="s">
        <v>14</v>
      </c>
      <c r="B37" t="s">
        <v>5</v>
      </c>
      <c r="C37">
        <v>33</v>
      </c>
      <c r="D37" s="2">
        <f>(C37*(100-D$38))/SUM(C$33:C$37)</f>
        <v>2.0998937677053822</v>
      </c>
    </row>
    <row r="38" spans="1:4">
      <c r="A38" t="s">
        <v>14</v>
      </c>
      <c r="B38" t="s">
        <v>8</v>
      </c>
      <c r="D38">
        <v>10.15</v>
      </c>
    </row>
    <row r="41" spans="1:4">
      <c r="A41" t="s">
        <v>15</v>
      </c>
      <c r="B41" t="s">
        <v>7</v>
      </c>
      <c r="C41">
        <v>726</v>
      </c>
      <c r="D41" s="2">
        <f>(C41*(100-D$46))/SUM(C$41:C$45)</f>
        <v>44.183866943866938</v>
      </c>
    </row>
    <row r="42" spans="1:4">
      <c r="A42" t="s">
        <v>15</v>
      </c>
      <c r="B42" t="s">
        <v>9</v>
      </c>
      <c r="C42">
        <v>7</v>
      </c>
      <c r="D42" s="2">
        <f t="shared" ref="D42:D45" si="1">(C42*(100-D$46))/SUM(C$41:C$45)</f>
        <v>0.42601524601524604</v>
      </c>
    </row>
    <row r="43" spans="1:4">
      <c r="A43" t="s">
        <v>15</v>
      </c>
      <c r="B43" t="s">
        <v>6</v>
      </c>
      <c r="C43">
        <v>321</v>
      </c>
      <c r="D43" s="2">
        <f t="shared" si="1"/>
        <v>19.535841995841995</v>
      </c>
    </row>
    <row r="44" spans="1:4">
      <c r="A44" t="s">
        <v>15</v>
      </c>
      <c r="B44" t="s">
        <v>4</v>
      </c>
      <c r="C44">
        <v>277</v>
      </c>
      <c r="D44" s="2">
        <f t="shared" si="1"/>
        <v>16.858031878031877</v>
      </c>
    </row>
    <row r="45" spans="1:4">
      <c r="A45" t="s">
        <v>15</v>
      </c>
      <c r="B45" t="s">
        <v>5</v>
      </c>
      <c r="C45">
        <v>112</v>
      </c>
      <c r="D45" s="2">
        <f t="shared" si="1"/>
        <v>6.8162439362439367</v>
      </c>
    </row>
    <row r="46" spans="1:4">
      <c r="A46" t="s">
        <v>15</v>
      </c>
      <c r="B46" t="s">
        <v>8</v>
      </c>
      <c r="D46">
        <v>12.18</v>
      </c>
    </row>
    <row r="49" spans="1:4">
      <c r="A49" t="s">
        <v>12</v>
      </c>
      <c r="B49" t="s">
        <v>7</v>
      </c>
      <c r="C49">
        <v>595</v>
      </c>
      <c r="D49" s="2">
        <f>(C49*(100-D$53))/SUM(C$49:C$53)</f>
        <v>40.661712095400347</v>
      </c>
    </row>
    <row r="50" spans="1:4">
      <c r="A50" t="s">
        <v>12</v>
      </c>
      <c r="B50" t="s">
        <v>6</v>
      </c>
      <c r="C50">
        <v>97</v>
      </c>
      <c r="D50" s="2">
        <f t="shared" ref="D50:D52" si="2">(C50*(100-D$53))/SUM(C$49:C$53)</f>
        <v>6.6288841567291312</v>
      </c>
    </row>
    <row r="51" spans="1:4">
      <c r="A51" t="s">
        <v>12</v>
      </c>
      <c r="B51" t="s">
        <v>4</v>
      </c>
      <c r="C51">
        <v>481</v>
      </c>
      <c r="D51" s="2">
        <f t="shared" si="2"/>
        <v>32.871064735945488</v>
      </c>
    </row>
    <row r="52" spans="1:4">
      <c r="A52" t="s">
        <v>12</v>
      </c>
      <c r="B52" t="s">
        <v>17</v>
      </c>
      <c r="C52">
        <v>1</v>
      </c>
      <c r="D52" s="2">
        <f t="shared" si="2"/>
        <v>6.8339011925042589E-2</v>
      </c>
    </row>
    <row r="53" spans="1:4">
      <c r="A53" t="s">
        <v>12</v>
      </c>
      <c r="B53" t="s">
        <v>8</v>
      </c>
      <c r="D53">
        <v>19.77</v>
      </c>
    </row>
  </sheetData>
  <pageMargins left="0.70866141732283472" right="0.70866141732283472" top="0.74803149606299213" bottom="0.74803149606299213" header="0.31496062992125984" footer="0.31496062992125984"/>
  <pageSetup paperSize="9" scale="88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>
    <pageSetUpPr fitToPage="1"/>
  </sheetPr>
  <dimension ref="A1"/>
  <sheetViews>
    <sheetView tabSelected="1" workbookViewId="0">
      <selection activeCell="S30" sqref="S30"/>
    </sheetView>
  </sheetViews>
  <sheetFormatPr defaultRowHeight="15"/>
  <sheetData/>
  <printOptions horizontalCentered="1" verticalCentered="1"/>
  <pageMargins left="0" right="0" top="0" bottom="0" header="0.31496062992125984" footer="0.31496062992125984"/>
  <pageSetup paperSize="9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DT</vt:lpstr>
      <vt:lpstr>grafico totale giornata</vt:lpstr>
      <vt:lpstr>PT</vt:lpstr>
      <vt:lpstr>grafico PT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2018-02-23T08:38:45Z</cp:lastPrinted>
  <dcterms:created xsi:type="dcterms:W3CDTF">2018-02-22T12:29:31Z</dcterms:created>
  <dcterms:modified xsi:type="dcterms:W3CDTF">2018-02-23T10:17:03Z</dcterms:modified>
</cp:coreProperties>
</file>